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D12" i="2" l="1"/>
  <c r="C12" i="2"/>
  <c r="B12" i="2"/>
  <c r="A12" i="2"/>
  <c r="A8" i="2" l="1"/>
  <c r="U8" i="2"/>
  <c r="Q8" i="2"/>
  <c r="M8" i="2"/>
  <c r="I8" i="2"/>
  <c r="E8" i="2"/>
  <c r="A7" i="2"/>
  <c r="X6" i="2"/>
  <c r="W6" i="2"/>
  <c r="V6" i="2"/>
  <c r="U6" i="2"/>
  <c r="U7" i="2" s="1"/>
  <c r="T6" i="2"/>
  <c r="S6" i="2"/>
  <c r="R6" i="2"/>
  <c r="Q6" i="2"/>
  <c r="Q7" i="2" s="1"/>
  <c r="P6" i="2"/>
  <c r="O6" i="2"/>
  <c r="N6" i="2"/>
  <c r="M6" i="2"/>
  <c r="M7" i="2" s="1"/>
  <c r="L6" i="2"/>
  <c r="K6" i="2"/>
  <c r="J6" i="2"/>
  <c r="I6" i="2"/>
  <c r="I7" i="2" s="1"/>
  <c r="H6" i="2"/>
  <c r="G6" i="2"/>
  <c r="F6" i="2"/>
  <c r="E6" i="2"/>
  <c r="D6" i="2"/>
  <c r="C6" i="2"/>
  <c r="B6" i="2"/>
  <c r="A6" i="2"/>
  <c r="E7" i="2"/>
  <c r="U32" i="2"/>
  <c r="Q32" i="2"/>
  <c r="M32" i="2"/>
  <c r="I32" i="2"/>
  <c r="E32" i="2"/>
  <c r="A32" i="2"/>
  <c r="U31" i="2"/>
  <c r="Q31" i="2"/>
  <c r="M31" i="2"/>
  <c r="I31" i="2"/>
  <c r="E31" i="2"/>
  <c r="A31" i="2"/>
  <c r="A33" i="2" s="1"/>
  <c r="A9" i="2" l="1"/>
  <c r="K19" i="2" l="1"/>
  <c r="V19" i="2"/>
  <c r="U20" i="2" s="1"/>
  <c r="R19" i="2"/>
  <c r="M20" i="2"/>
  <c r="I20" i="2"/>
  <c r="E20" i="2"/>
  <c r="A20" i="2"/>
  <c r="Q20" i="2"/>
  <c r="A22" i="2" l="1"/>
  <c r="M21" i="2" s="1"/>
  <c r="I21" i="2" l="1"/>
  <c r="A21" i="2"/>
  <c r="Q21" i="2"/>
  <c r="U21" i="2"/>
  <c r="E21" i="2"/>
</calcChain>
</file>

<file path=xl/sharedStrings.xml><?xml version="1.0" encoding="utf-8"?>
<sst xmlns="http://schemas.openxmlformats.org/spreadsheetml/2006/main" count="122" uniqueCount="23">
  <si>
    <t>Age on 31/12/2020</t>
  </si>
  <si>
    <t>EURO 6c onwards</t>
  </si>
  <si>
    <t>EURO 6 a, b</t>
  </si>
  <si>
    <t>EURO 5b</t>
  </si>
  <si>
    <t>EURO 5a</t>
  </si>
  <si>
    <t>EURO 4</t>
  </si>
  <si>
    <t>EURO 3 and before</t>
  </si>
  <si>
    <t>Diesel</t>
  </si>
  <si>
    <t>Petrol</t>
  </si>
  <si>
    <t>Hybrid</t>
  </si>
  <si>
    <t>Pure Electric</t>
  </si>
  <si>
    <t>Average Km / year</t>
  </si>
  <si>
    <t>N1 (Light Commercial Vehicles - GVW =&lt;3,5 tons) - Licensed vehicles on 31/12/2020</t>
  </si>
  <si>
    <t>0 - 1 yo</t>
  </si>
  <si>
    <t>1 - 4 yo</t>
  </si>
  <si>
    <t>4 - 7 yo</t>
  </si>
  <si>
    <t>7 - 9 yo</t>
  </si>
  <si>
    <t>9 - 14 yo</t>
  </si>
  <si>
    <t>&gt;14 yo</t>
  </si>
  <si>
    <t>N1 (Light Commercial Vehicles - GVW =&lt;3,5 tons) - (Hired - Z) - Licensed vehicles on 31/12/2020</t>
  </si>
  <si>
    <t>N1 (Light Commercial Vehicles - GVW =&lt;3,5 tons) All - Licensed vehicles on 31/12/2020</t>
  </si>
  <si>
    <t>Weighted Average Km / year</t>
  </si>
  <si>
    <t>Note: EURO based on 1st date of Registration in any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</si>
</sst>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8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9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3" borderId="1" xfId="0" applyNumberFormat="1" applyFill="1" applyBorder="1"/>
    <xf numFmtId="3" fontId="0" fillId="8" borderId="1" xfId="0" applyNumberFormat="1" applyFill="1" applyBorder="1"/>
    <xf numFmtId="3" fontId="0" fillId="4" borderId="1" xfId="0" applyNumberFormat="1" applyFill="1" applyBorder="1"/>
    <xf numFmtId="3" fontId="0" fillId="9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10" borderId="1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E11" sqref="E11:X12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x14ac:dyDescent="0.2">
      <c r="A3" s="26" t="s">
        <v>13</v>
      </c>
      <c r="B3" s="26"/>
      <c r="C3" s="26"/>
      <c r="D3" s="26"/>
      <c r="E3" s="26" t="s">
        <v>14</v>
      </c>
      <c r="F3" s="26"/>
      <c r="G3" s="26"/>
      <c r="H3" s="26"/>
      <c r="I3" s="35" t="s">
        <v>15</v>
      </c>
      <c r="J3" s="35"/>
      <c r="K3" s="35"/>
      <c r="L3" s="35"/>
      <c r="M3" s="36" t="s">
        <v>16</v>
      </c>
      <c r="N3" s="36"/>
      <c r="O3" s="36"/>
      <c r="P3" s="36"/>
      <c r="Q3" s="37" t="s">
        <v>17</v>
      </c>
      <c r="R3" s="37"/>
      <c r="S3" s="37"/>
      <c r="T3" s="37"/>
      <c r="U3" s="38" t="s">
        <v>18</v>
      </c>
      <c r="V3" s="38"/>
      <c r="W3" s="38"/>
      <c r="X3" s="38"/>
    </row>
    <row r="4" spans="1:24" x14ac:dyDescent="0.2">
      <c r="A4" s="26" t="s">
        <v>1</v>
      </c>
      <c r="B4" s="26"/>
      <c r="C4" s="26"/>
      <c r="D4" s="26"/>
      <c r="E4" s="26" t="s">
        <v>2</v>
      </c>
      <c r="F4" s="26"/>
      <c r="G4" s="26"/>
      <c r="H4" s="26"/>
      <c r="I4" s="35" t="s">
        <v>3</v>
      </c>
      <c r="J4" s="35"/>
      <c r="K4" s="35"/>
      <c r="L4" s="35"/>
      <c r="M4" s="36" t="s">
        <v>4</v>
      </c>
      <c r="N4" s="36"/>
      <c r="O4" s="36"/>
      <c r="P4" s="36"/>
      <c r="Q4" s="37" t="s">
        <v>5</v>
      </c>
      <c r="R4" s="37"/>
      <c r="S4" s="37"/>
      <c r="T4" s="37"/>
      <c r="U4" s="38" t="s">
        <v>6</v>
      </c>
      <c r="V4" s="38"/>
      <c r="W4" s="38"/>
      <c r="X4" s="38"/>
    </row>
    <row r="5" spans="1:24" ht="36" x14ac:dyDescent="0.2">
      <c r="A5" s="1" t="s">
        <v>7</v>
      </c>
      <c r="B5" s="1" t="s">
        <v>8</v>
      </c>
      <c r="C5" s="1" t="s">
        <v>9</v>
      </c>
      <c r="D5" s="2" t="s">
        <v>10</v>
      </c>
      <c r="E5" s="3" t="s">
        <v>7</v>
      </c>
      <c r="F5" s="1" t="s">
        <v>8</v>
      </c>
      <c r="G5" s="1" t="s">
        <v>9</v>
      </c>
      <c r="H5" s="2" t="s">
        <v>10</v>
      </c>
      <c r="I5" s="4" t="s">
        <v>7</v>
      </c>
      <c r="J5" s="1" t="s">
        <v>8</v>
      </c>
      <c r="K5" s="1" t="s">
        <v>9</v>
      </c>
      <c r="L5" s="2" t="s">
        <v>10</v>
      </c>
      <c r="M5" s="5" t="s">
        <v>7</v>
      </c>
      <c r="N5" s="6" t="s">
        <v>8</v>
      </c>
      <c r="O5" s="6" t="s">
        <v>9</v>
      </c>
      <c r="P5" s="7" t="s">
        <v>10</v>
      </c>
      <c r="Q5" s="8" t="s">
        <v>7</v>
      </c>
      <c r="R5" s="9" t="s">
        <v>8</v>
      </c>
      <c r="S5" s="9" t="s">
        <v>9</v>
      </c>
      <c r="T5" s="10" t="s">
        <v>10</v>
      </c>
      <c r="U5" s="11" t="s">
        <v>7</v>
      </c>
      <c r="V5" s="12" t="s">
        <v>8</v>
      </c>
      <c r="W5" s="12" t="s">
        <v>9</v>
      </c>
      <c r="X5" s="13" t="s">
        <v>10</v>
      </c>
    </row>
    <row r="6" spans="1:24" x14ac:dyDescent="0.2">
      <c r="A6" s="14">
        <f>A19+A30</f>
        <v>1355</v>
      </c>
      <c r="B6" s="14">
        <f t="shared" ref="B6:X6" si="0">B19+B30</f>
        <v>266</v>
      </c>
      <c r="C6" s="14">
        <f t="shared" si="0"/>
        <v>0</v>
      </c>
      <c r="D6" s="14">
        <f t="shared" si="0"/>
        <v>0</v>
      </c>
      <c r="E6" s="15">
        <f t="shared" si="0"/>
        <v>5757</v>
      </c>
      <c r="F6" s="14">
        <f t="shared" si="0"/>
        <v>566</v>
      </c>
      <c r="G6" s="14">
        <f t="shared" si="0"/>
        <v>2</v>
      </c>
      <c r="H6" s="14">
        <f t="shared" si="0"/>
        <v>2</v>
      </c>
      <c r="I6" s="16">
        <f t="shared" si="0"/>
        <v>6436</v>
      </c>
      <c r="J6" s="14">
        <f t="shared" si="0"/>
        <v>231</v>
      </c>
      <c r="K6" s="14">
        <f t="shared" si="0"/>
        <v>6</v>
      </c>
      <c r="L6" s="14">
        <f t="shared" si="0"/>
        <v>0</v>
      </c>
      <c r="M6" s="17">
        <f t="shared" si="0"/>
        <v>3778</v>
      </c>
      <c r="N6" s="18">
        <f t="shared" si="0"/>
        <v>178</v>
      </c>
      <c r="O6" s="18">
        <f t="shared" si="0"/>
        <v>3</v>
      </c>
      <c r="P6" s="18">
        <f t="shared" si="0"/>
        <v>5</v>
      </c>
      <c r="Q6" s="19">
        <f t="shared" si="0"/>
        <v>19500</v>
      </c>
      <c r="R6" s="20">
        <f t="shared" si="0"/>
        <v>727</v>
      </c>
      <c r="S6" s="20">
        <f t="shared" si="0"/>
        <v>2</v>
      </c>
      <c r="T6" s="20">
        <f t="shared" si="0"/>
        <v>1</v>
      </c>
      <c r="U6" s="21">
        <f t="shared" si="0"/>
        <v>62257</v>
      </c>
      <c r="V6" s="22">
        <f t="shared" si="0"/>
        <v>3524</v>
      </c>
      <c r="W6" s="22">
        <f t="shared" si="0"/>
        <v>2</v>
      </c>
      <c r="X6" s="22">
        <f t="shared" si="0"/>
        <v>0</v>
      </c>
    </row>
    <row r="7" spans="1:24" x14ac:dyDescent="0.2">
      <c r="A7" s="23">
        <f>A6+B6+C6+D6</f>
        <v>1621</v>
      </c>
      <c r="B7" s="24"/>
      <c r="C7" s="24"/>
      <c r="D7" s="25"/>
      <c r="E7" s="23">
        <f>E6+F6+G6+H6</f>
        <v>6327</v>
      </c>
      <c r="F7" s="24"/>
      <c r="G7" s="24"/>
      <c r="H7" s="25"/>
      <c r="I7" s="23">
        <f>I6+J6+K6+L6</f>
        <v>6673</v>
      </c>
      <c r="J7" s="24"/>
      <c r="K7" s="24"/>
      <c r="L7" s="25"/>
      <c r="M7" s="39">
        <f>M6+N6+O6+P6</f>
        <v>3964</v>
      </c>
      <c r="N7" s="40"/>
      <c r="O7" s="40"/>
      <c r="P7" s="41"/>
      <c r="Q7" s="42">
        <f>Q6+R6+S6+T6</f>
        <v>20230</v>
      </c>
      <c r="R7" s="43"/>
      <c r="S7" s="43"/>
      <c r="T7" s="44"/>
      <c r="U7" s="32">
        <f>U6+V6+W6+X6</f>
        <v>65783</v>
      </c>
      <c r="V7" s="33"/>
      <c r="W7" s="33"/>
      <c r="X7" s="34"/>
    </row>
    <row r="8" spans="1:24" x14ac:dyDescent="0.2">
      <c r="A8" s="28">
        <f>A7/$A$9</f>
        <v>1.5497428249106101E-2</v>
      </c>
      <c r="B8" s="28"/>
      <c r="C8" s="28"/>
      <c r="D8" s="28"/>
      <c r="E8" s="28">
        <f>E7/$A$9</f>
        <v>6.048872827396317E-2</v>
      </c>
      <c r="F8" s="28"/>
      <c r="G8" s="28"/>
      <c r="H8" s="28"/>
      <c r="I8" s="28">
        <f>I7/$A$9</f>
        <v>6.3796630910724864E-2</v>
      </c>
      <c r="J8" s="28"/>
      <c r="K8" s="28"/>
      <c r="L8" s="28"/>
      <c r="M8" s="29">
        <f>M7/$A$9</f>
        <v>3.7897474139084876E-2</v>
      </c>
      <c r="N8" s="29"/>
      <c r="O8" s="29"/>
      <c r="P8" s="29"/>
      <c r="Q8" s="30">
        <f>Q7/$A$9</f>
        <v>0.19340713971586454</v>
      </c>
      <c r="R8" s="30"/>
      <c r="S8" s="30"/>
      <c r="T8" s="30"/>
      <c r="U8" s="31">
        <f>U7/$A$9</f>
        <v>0.62891259871125638</v>
      </c>
      <c r="V8" s="31"/>
      <c r="W8" s="31"/>
      <c r="X8" s="31"/>
    </row>
    <row r="9" spans="1:24" x14ac:dyDescent="0.2">
      <c r="A9" s="23">
        <f>A7+E7+I7+M7+Q7+U7</f>
        <v>104598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spans="1:24" x14ac:dyDescent="0.2">
      <c r="A10" s="26" t="s">
        <v>21</v>
      </c>
      <c r="B10" s="26"/>
      <c r="C10" s="26"/>
      <c r="D10" s="26"/>
      <c r="E10" s="26"/>
      <c r="F10" s="26"/>
      <c r="G10" s="27">
        <v>14643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4" x14ac:dyDescent="0.2">
      <c r="A11" s="45" t="s">
        <v>7</v>
      </c>
      <c r="B11" s="45" t="s">
        <v>8</v>
      </c>
      <c r="C11" s="45" t="s">
        <v>9</v>
      </c>
      <c r="D11" s="46" t="s">
        <v>10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</row>
    <row r="12" spans="1:24" x14ac:dyDescent="0.2">
      <c r="A12" s="49">
        <f>(A6+E6+I6+M6+Q6+U6)/$A$9</f>
        <v>0.94727432646895737</v>
      </c>
      <c r="B12" s="49">
        <f>(B6+F6+J6+N6+R6+V6)/$A$9</f>
        <v>5.2505784049408213E-2</v>
      </c>
      <c r="C12" s="49">
        <f>(C6+G6+K6+O6+S6+W6)/$A$9</f>
        <v>1.4340618367464006E-4</v>
      </c>
      <c r="D12" s="49">
        <f>(D6+H6+L6+P6+T6+X6)/$A$9</f>
        <v>7.6483297959808024E-5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</row>
    <row r="13" spans="1:24" ht="60" customHeight="1" x14ac:dyDescent="0.2">
      <c r="A13" s="52" t="s">
        <v>22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</row>
    <row r="14" spans="1:24" x14ac:dyDescent="0.2">
      <c r="A14" s="2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2">
      <c r="A15" s="26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2">
      <c r="A16" s="26" t="s">
        <v>13</v>
      </c>
      <c r="B16" s="26"/>
      <c r="C16" s="26"/>
      <c r="D16" s="26"/>
      <c r="E16" s="26" t="s">
        <v>14</v>
      </c>
      <c r="F16" s="26"/>
      <c r="G16" s="26"/>
      <c r="H16" s="26"/>
      <c r="I16" s="35" t="s">
        <v>15</v>
      </c>
      <c r="J16" s="35"/>
      <c r="K16" s="35"/>
      <c r="L16" s="35"/>
      <c r="M16" s="36" t="s">
        <v>16</v>
      </c>
      <c r="N16" s="36"/>
      <c r="O16" s="36"/>
      <c r="P16" s="36"/>
      <c r="Q16" s="37" t="s">
        <v>17</v>
      </c>
      <c r="R16" s="37"/>
      <c r="S16" s="37"/>
      <c r="T16" s="37"/>
      <c r="U16" s="38" t="s">
        <v>18</v>
      </c>
      <c r="V16" s="38"/>
      <c r="W16" s="38"/>
      <c r="X16" s="38"/>
    </row>
    <row r="17" spans="1:24" x14ac:dyDescent="0.2">
      <c r="A17" s="26" t="s">
        <v>1</v>
      </c>
      <c r="B17" s="26"/>
      <c r="C17" s="26"/>
      <c r="D17" s="26"/>
      <c r="E17" s="26" t="s">
        <v>2</v>
      </c>
      <c r="F17" s="26"/>
      <c r="G17" s="26"/>
      <c r="H17" s="26"/>
      <c r="I17" s="35" t="s">
        <v>3</v>
      </c>
      <c r="J17" s="35"/>
      <c r="K17" s="35"/>
      <c r="L17" s="35"/>
      <c r="M17" s="36" t="s">
        <v>4</v>
      </c>
      <c r="N17" s="36"/>
      <c r="O17" s="36"/>
      <c r="P17" s="36"/>
      <c r="Q17" s="37" t="s">
        <v>5</v>
      </c>
      <c r="R17" s="37"/>
      <c r="S17" s="37"/>
      <c r="T17" s="37"/>
      <c r="U17" s="38" t="s">
        <v>6</v>
      </c>
      <c r="V17" s="38"/>
      <c r="W17" s="38"/>
      <c r="X17" s="38"/>
    </row>
    <row r="18" spans="1:24" ht="36" x14ac:dyDescent="0.2">
      <c r="A18" s="1" t="s">
        <v>7</v>
      </c>
      <c r="B18" s="1" t="s">
        <v>8</v>
      </c>
      <c r="C18" s="1" t="s">
        <v>9</v>
      </c>
      <c r="D18" s="2" t="s">
        <v>10</v>
      </c>
      <c r="E18" s="3" t="s">
        <v>7</v>
      </c>
      <c r="F18" s="1" t="s">
        <v>8</v>
      </c>
      <c r="G18" s="1" t="s">
        <v>9</v>
      </c>
      <c r="H18" s="2" t="s">
        <v>10</v>
      </c>
      <c r="I18" s="4" t="s">
        <v>7</v>
      </c>
      <c r="J18" s="1" t="s">
        <v>8</v>
      </c>
      <c r="K18" s="1" t="s">
        <v>9</v>
      </c>
      <c r="L18" s="2" t="s">
        <v>10</v>
      </c>
      <c r="M18" s="5" t="s">
        <v>7</v>
      </c>
      <c r="N18" s="6" t="s">
        <v>8</v>
      </c>
      <c r="O18" s="6" t="s">
        <v>9</v>
      </c>
      <c r="P18" s="7" t="s">
        <v>10</v>
      </c>
      <c r="Q18" s="8" t="s">
        <v>7</v>
      </c>
      <c r="R18" s="9" t="s">
        <v>8</v>
      </c>
      <c r="S18" s="9" t="s">
        <v>9</v>
      </c>
      <c r="T18" s="10" t="s">
        <v>10</v>
      </c>
      <c r="U18" s="11" t="s">
        <v>7</v>
      </c>
      <c r="V18" s="12" t="s">
        <v>8</v>
      </c>
      <c r="W18" s="12" t="s">
        <v>9</v>
      </c>
      <c r="X18" s="13" t="s">
        <v>10</v>
      </c>
    </row>
    <row r="19" spans="1:24" x14ac:dyDescent="0.2">
      <c r="A19" s="14">
        <v>1160</v>
      </c>
      <c r="B19" s="14">
        <v>192</v>
      </c>
      <c r="C19" s="14">
        <v>0</v>
      </c>
      <c r="D19" s="14">
        <v>0</v>
      </c>
      <c r="E19" s="15">
        <v>4982</v>
      </c>
      <c r="F19" s="14">
        <v>375</v>
      </c>
      <c r="G19" s="14">
        <v>1</v>
      </c>
      <c r="H19" s="14">
        <v>2</v>
      </c>
      <c r="I19" s="16">
        <v>6236</v>
      </c>
      <c r="J19" s="14">
        <v>211</v>
      </c>
      <c r="K19" s="14">
        <f>4+2</f>
        <v>6</v>
      </c>
      <c r="L19" s="14">
        <v>0</v>
      </c>
      <c r="M19" s="17">
        <v>3703</v>
      </c>
      <c r="N19" s="18">
        <v>155</v>
      </c>
      <c r="O19" s="18">
        <v>3</v>
      </c>
      <c r="P19" s="18">
        <v>5</v>
      </c>
      <c r="Q19" s="19">
        <v>19392</v>
      </c>
      <c r="R19" s="20">
        <f>712+5</f>
        <v>717</v>
      </c>
      <c r="S19" s="20">
        <v>2</v>
      </c>
      <c r="T19" s="20">
        <v>1</v>
      </c>
      <c r="U19" s="21">
        <v>62257</v>
      </c>
      <c r="V19" s="22">
        <f>3496+28</f>
        <v>3524</v>
      </c>
      <c r="W19" s="22">
        <v>2</v>
      </c>
      <c r="X19" s="22">
        <v>0</v>
      </c>
    </row>
    <row r="20" spans="1:24" x14ac:dyDescent="0.2">
      <c r="A20" s="23">
        <f>A19+B19+C19+D19</f>
        <v>1352</v>
      </c>
      <c r="B20" s="24"/>
      <c r="C20" s="24"/>
      <c r="D20" s="25"/>
      <c r="E20" s="23">
        <f>E19+F19+G19+H19</f>
        <v>5360</v>
      </c>
      <c r="F20" s="24"/>
      <c r="G20" s="24"/>
      <c r="H20" s="25"/>
      <c r="I20" s="23">
        <f>I19+J19+K19+L19</f>
        <v>6453</v>
      </c>
      <c r="J20" s="24"/>
      <c r="K20" s="24"/>
      <c r="L20" s="25"/>
      <c r="M20" s="39">
        <f>M19+N19+O19+P19</f>
        <v>3866</v>
      </c>
      <c r="N20" s="40"/>
      <c r="O20" s="40"/>
      <c r="P20" s="41"/>
      <c r="Q20" s="42">
        <f>Q19+R19+S19+T19</f>
        <v>20112</v>
      </c>
      <c r="R20" s="43"/>
      <c r="S20" s="43"/>
      <c r="T20" s="44"/>
      <c r="U20" s="32">
        <f>U19+V19+W19+X19</f>
        <v>65783</v>
      </c>
      <c r="V20" s="33"/>
      <c r="W20" s="33"/>
      <c r="X20" s="34"/>
    </row>
    <row r="21" spans="1:24" x14ac:dyDescent="0.2">
      <c r="A21" s="28">
        <f>A20/$A$22</f>
        <v>1.3135650855954764E-2</v>
      </c>
      <c r="B21" s="28"/>
      <c r="C21" s="28"/>
      <c r="D21" s="28"/>
      <c r="E21" s="28">
        <f>E20/$A$22</f>
        <v>5.2076248955560303E-2</v>
      </c>
      <c r="F21" s="28"/>
      <c r="G21" s="28"/>
      <c r="H21" s="28"/>
      <c r="I21" s="28">
        <f>I20/$A$22</f>
        <v>6.2695528826535563E-2</v>
      </c>
      <c r="J21" s="28"/>
      <c r="K21" s="28"/>
      <c r="L21" s="28"/>
      <c r="M21" s="29">
        <f>M20/$A$22</f>
        <v>3.7560966131006741E-2</v>
      </c>
      <c r="N21" s="29"/>
      <c r="O21" s="29"/>
      <c r="P21" s="29"/>
      <c r="Q21" s="30">
        <f>Q20/$A$22</f>
        <v>0.19540252220041585</v>
      </c>
      <c r="R21" s="30"/>
      <c r="S21" s="30"/>
      <c r="T21" s="30"/>
      <c r="U21" s="31">
        <f>U20/$A$22</f>
        <v>0.63912908303052673</v>
      </c>
      <c r="V21" s="31"/>
      <c r="W21" s="31"/>
      <c r="X21" s="31"/>
    </row>
    <row r="22" spans="1:24" x14ac:dyDescent="0.2">
      <c r="A22" s="23">
        <f>A20+E20+I20+M20+Q20+U20</f>
        <v>102926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</row>
    <row r="23" spans="1:24" x14ac:dyDescent="0.2">
      <c r="A23" s="26" t="s">
        <v>11</v>
      </c>
      <c r="B23" s="26"/>
      <c r="C23" s="26"/>
      <c r="D23" s="26"/>
      <c r="E23" s="26"/>
      <c r="F23" s="26"/>
      <c r="G23" s="27">
        <v>14643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60.75" customHeigh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x14ac:dyDescent="0.2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2">
      <c r="A26" s="26" t="s">
        <v>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2">
      <c r="A27" s="26" t="s">
        <v>13</v>
      </c>
      <c r="B27" s="26"/>
      <c r="C27" s="26"/>
      <c r="D27" s="26"/>
      <c r="E27" s="26" t="s">
        <v>14</v>
      </c>
      <c r="F27" s="26"/>
      <c r="G27" s="26"/>
      <c r="H27" s="26"/>
      <c r="I27" s="35" t="s">
        <v>15</v>
      </c>
      <c r="J27" s="35"/>
      <c r="K27" s="35"/>
      <c r="L27" s="35"/>
      <c r="M27" s="36" t="s">
        <v>16</v>
      </c>
      <c r="N27" s="36"/>
      <c r="O27" s="36"/>
      <c r="P27" s="36"/>
      <c r="Q27" s="37" t="s">
        <v>17</v>
      </c>
      <c r="R27" s="37"/>
      <c r="S27" s="37"/>
      <c r="T27" s="37"/>
      <c r="U27" s="38" t="s">
        <v>18</v>
      </c>
      <c r="V27" s="38"/>
      <c r="W27" s="38"/>
      <c r="X27" s="38"/>
    </row>
    <row r="28" spans="1:24" x14ac:dyDescent="0.2">
      <c r="A28" s="26" t="s">
        <v>1</v>
      </c>
      <c r="B28" s="26"/>
      <c r="C28" s="26"/>
      <c r="D28" s="26"/>
      <c r="E28" s="26" t="s">
        <v>2</v>
      </c>
      <c r="F28" s="26"/>
      <c r="G28" s="26"/>
      <c r="H28" s="26"/>
      <c r="I28" s="35" t="s">
        <v>3</v>
      </c>
      <c r="J28" s="35"/>
      <c r="K28" s="35"/>
      <c r="L28" s="35"/>
      <c r="M28" s="36" t="s">
        <v>4</v>
      </c>
      <c r="N28" s="36"/>
      <c r="O28" s="36"/>
      <c r="P28" s="36"/>
      <c r="Q28" s="37" t="s">
        <v>5</v>
      </c>
      <c r="R28" s="37"/>
      <c r="S28" s="37"/>
      <c r="T28" s="37"/>
      <c r="U28" s="38" t="s">
        <v>6</v>
      </c>
      <c r="V28" s="38"/>
      <c r="W28" s="38"/>
      <c r="X28" s="38"/>
    </row>
    <row r="29" spans="1:24" ht="36" x14ac:dyDescent="0.2">
      <c r="A29" s="1" t="s">
        <v>7</v>
      </c>
      <c r="B29" s="1" t="s">
        <v>8</v>
      </c>
      <c r="C29" s="1" t="s">
        <v>9</v>
      </c>
      <c r="D29" s="2" t="s">
        <v>10</v>
      </c>
      <c r="E29" s="3" t="s">
        <v>7</v>
      </c>
      <c r="F29" s="1" t="s">
        <v>8</v>
      </c>
      <c r="G29" s="1" t="s">
        <v>9</v>
      </c>
      <c r="H29" s="2" t="s">
        <v>10</v>
      </c>
      <c r="I29" s="4" t="s">
        <v>7</v>
      </c>
      <c r="J29" s="1" t="s">
        <v>8</v>
      </c>
      <c r="K29" s="1" t="s">
        <v>9</v>
      </c>
      <c r="L29" s="2" t="s">
        <v>10</v>
      </c>
      <c r="M29" s="5" t="s">
        <v>7</v>
      </c>
      <c r="N29" s="6" t="s">
        <v>8</v>
      </c>
      <c r="O29" s="6" t="s">
        <v>9</v>
      </c>
      <c r="P29" s="7" t="s">
        <v>10</v>
      </c>
      <c r="Q29" s="8" t="s">
        <v>7</v>
      </c>
      <c r="R29" s="9" t="s">
        <v>8</v>
      </c>
      <c r="S29" s="9" t="s">
        <v>9</v>
      </c>
      <c r="T29" s="10" t="s">
        <v>10</v>
      </c>
      <c r="U29" s="11" t="s">
        <v>7</v>
      </c>
      <c r="V29" s="12" t="s">
        <v>8</v>
      </c>
      <c r="W29" s="12" t="s">
        <v>9</v>
      </c>
      <c r="X29" s="13" t="s">
        <v>10</v>
      </c>
    </row>
    <row r="30" spans="1:24" x14ac:dyDescent="0.2">
      <c r="A30" s="14">
        <v>195</v>
      </c>
      <c r="B30" s="14">
        <v>74</v>
      </c>
      <c r="C30" s="14">
        <v>0</v>
      </c>
      <c r="D30" s="14">
        <v>0</v>
      </c>
      <c r="E30" s="15">
        <v>775</v>
      </c>
      <c r="F30" s="14">
        <v>191</v>
      </c>
      <c r="G30" s="14">
        <v>1</v>
      </c>
      <c r="H30" s="14">
        <v>0</v>
      </c>
      <c r="I30" s="16">
        <v>200</v>
      </c>
      <c r="J30" s="14">
        <v>20</v>
      </c>
      <c r="K30" s="14">
        <v>0</v>
      </c>
      <c r="L30" s="14">
        <v>0</v>
      </c>
      <c r="M30" s="17">
        <v>75</v>
      </c>
      <c r="N30" s="18">
        <v>23</v>
      </c>
      <c r="O30" s="18">
        <v>0</v>
      </c>
      <c r="P30" s="18">
        <v>0</v>
      </c>
      <c r="Q30" s="19">
        <v>108</v>
      </c>
      <c r="R30" s="20">
        <v>10</v>
      </c>
      <c r="S30" s="20">
        <v>0</v>
      </c>
      <c r="T30" s="20">
        <v>0</v>
      </c>
      <c r="U30" s="21">
        <v>0</v>
      </c>
      <c r="V30" s="22">
        <v>0</v>
      </c>
      <c r="W30" s="22">
        <v>0</v>
      </c>
      <c r="X30" s="22">
        <v>0</v>
      </c>
    </row>
    <row r="31" spans="1:24" x14ac:dyDescent="0.2">
      <c r="A31" s="23">
        <f>A30+B30+C30+D30</f>
        <v>269</v>
      </c>
      <c r="B31" s="24"/>
      <c r="C31" s="24"/>
      <c r="D31" s="25"/>
      <c r="E31" s="23">
        <f>E30+F30+G30+H30</f>
        <v>967</v>
      </c>
      <c r="F31" s="24"/>
      <c r="G31" s="24"/>
      <c r="H31" s="25"/>
      <c r="I31" s="23">
        <f>I30+J30+K30+L30</f>
        <v>220</v>
      </c>
      <c r="J31" s="24"/>
      <c r="K31" s="24"/>
      <c r="L31" s="25"/>
      <c r="M31" s="39">
        <f>M30+N30+O30+P30</f>
        <v>98</v>
      </c>
      <c r="N31" s="40"/>
      <c r="O31" s="40"/>
      <c r="P31" s="41"/>
      <c r="Q31" s="42">
        <f>Q30+R30+S30+T30</f>
        <v>118</v>
      </c>
      <c r="R31" s="43"/>
      <c r="S31" s="43"/>
      <c r="T31" s="44"/>
      <c r="U31" s="32">
        <f>U30+V30+W30+X30</f>
        <v>0</v>
      </c>
      <c r="V31" s="33"/>
      <c r="W31" s="33"/>
      <c r="X31" s="34"/>
    </row>
    <row r="32" spans="1:24" x14ac:dyDescent="0.2">
      <c r="A32" s="28">
        <f>A31/$A$33</f>
        <v>0.16088516746411483</v>
      </c>
      <c r="B32" s="28"/>
      <c r="C32" s="28"/>
      <c r="D32" s="28"/>
      <c r="E32" s="28">
        <f>E31/$A$33</f>
        <v>0.57834928229665072</v>
      </c>
      <c r="F32" s="28"/>
      <c r="G32" s="28"/>
      <c r="H32" s="28"/>
      <c r="I32" s="28">
        <f>I31/$A$33</f>
        <v>0.13157894736842105</v>
      </c>
      <c r="J32" s="28"/>
      <c r="K32" s="28"/>
      <c r="L32" s="28"/>
      <c r="M32" s="29">
        <f>M31/$A$33</f>
        <v>5.861244019138756E-2</v>
      </c>
      <c r="N32" s="29"/>
      <c r="O32" s="29"/>
      <c r="P32" s="29"/>
      <c r="Q32" s="30">
        <f>Q31/$A$33</f>
        <v>7.0574162679425831E-2</v>
      </c>
      <c r="R32" s="30"/>
      <c r="S32" s="30"/>
      <c r="T32" s="30"/>
      <c r="U32" s="31">
        <f>U31/$A$33</f>
        <v>0</v>
      </c>
      <c r="V32" s="31"/>
      <c r="W32" s="31"/>
      <c r="X32" s="31"/>
    </row>
    <row r="33" spans="1:24" x14ac:dyDescent="0.2">
      <c r="A33" s="23">
        <f>A31+E31+I31+M31+Q31+U31</f>
        <v>1672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1:24" x14ac:dyDescent="0.2">
      <c r="A34" s="26" t="s">
        <v>11</v>
      </c>
      <c r="B34" s="26"/>
      <c r="C34" s="26"/>
      <c r="D34" s="26"/>
      <c r="E34" s="26"/>
      <c r="F34" s="26"/>
      <c r="G34" s="27">
        <v>14643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</sheetData>
  <mergeCells count="90">
    <mergeCell ref="A13:X13"/>
    <mergeCell ref="A24:X24"/>
    <mergeCell ref="U8:X8"/>
    <mergeCell ref="A9:X9"/>
    <mergeCell ref="A10:F10"/>
    <mergeCell ref="G10:X10"/>
    <mergeCell ref="E11:X12"/>
    <mergeCell ref="A8:D8"/>
    <mergeCell ref="E8:H8"/>
    <mergeCell ref="I8:L8"/>
    <mergeCell ref="M8:P8"/>
    <mergeCell ref="Q8:T8"/>
    <mergeCell ref="Q4:T4"/>
    <mergeCell ref="U4:X4"/>
    <mergeCell ref="A7:D7"/>
    <mergeCell ref="E7:H7"/>
    <mergeCell ref="I7:L7"/>
    <mergeCell ref="M7:P7"/>
    <mergeCell ref="Q7:T7"/>
    <mergeCell ref="U7:X7"/>
    <mergeCell ref="U32:X32"/>
    <mergeCell ref="A33:X33"/>
    <mergeCell ref="A34:F34"/>
    <mergeCell ref="G34:X34"/>
    <mergeCell ref="A1:X1"/>
    <mergeCell ref="A2:X2"/>
    <mergeCell ref="A3:D3"/>
    <mergeCell ref="E3:H3"/>
    <mergeCell ref="I3:L3"/>
    <mergeCell ref="M3:P3"/>
    <mergeCell ref="Q3:T3"/>
    <mergeCell ref="U3:X3"/>
    <mergeCell ref="A4:D4"/>
    <mergeCell ref="E4:H4"/>
    <mergeCell ref="I4:L4"/>
    <mergeCell ref="M4:P4"/>
    <mergeCell ref="A32:D32"/>
    <mergeCell ref="E32:H32"/>
    <mergeCell ref="I32:L32"/>
    <mergeCell ref="M32:P32"/>
    <mergeCell ref="Q32:T32"/>
    <mergeCell ref="U28:X28"/>
    <mergeCell ref="A31:D31"/>
    <mergeCell ref="E31:H31"/>
    <mergeCell ref="I31:L31"/>
    <mergeCell ref="M31:P31"/>
    <mergeCell ref="Q31:T31"/>
    <mergeCell ref="U31:X31"/>
    <mergeCell ref="A28:D28"/>
    <mergeCell ref="E28:H28"/>
    <mergeCell ref="I28:L28"/>
    <mergeCell ref="M28:P28"/>
    <mergeCell ref="Q28:T28"/>
    <mergeCell ref="A25:X25"/>
    <mergeCell ref="A26:X26"/>
    <mergeCell ref="A27:D27"/>
    <mergeCell ref="E27:H27"/>
    <mergeCell ref="I27:L27"/>
    <mergeCell ref="M27:P27"/>
    <mergeCell ref="Q27:T27"/>
    <mergeCell ref="U27:X27"/>
    <mergeCell ref="A14:X14"/>
    <mergeCell ref="A15:X15"/>
    <mergeCell ref="A16:D16"/>
    <mergeCell ref="E16:H16"/>
    <mergeCell ref="I16:L16"/>
    <mergeCell ref="M16:P16"/>
    <mergeCell ref="Q16:T16"/>
    <mergeCell ref="U16:X16"/>
    <mergeCell ref="U20:X20"/>
    <mergeCell ref="A17:D17"/>
    <mergeCell ref="E17:H17"/>
    <mergeCell ref="I17:L17"/>
    <mergeCell ref="M17:P17"/>
    <mergeCell ref="Q17:T17"/>
    <mergeCell ref="U17:X17"/>
    <mergeCell ref="A20:D20"/>
    <mergeCell ref="E20:H20"/>
    <mergeCell ref="I20:L20"/>
    <mergeCell ref="M20:P20"/>
    <mergeCell ref="Q20:T20"/>
    <mergeCell ref="A22:X22"/>
    <mergeCell ref="A23:F23"/>
    <mergeCell ref="G23:X23"/>
    <mergeCell ref="A21:D21"/>
    <mergeCell ref="E21:H21"/>
    <mergeCell ref="I21:L21"/>
    <mergeCell ref="M21:P21"/>
    <mergeCell ref="Q21:T21"/>
    <mergeCell ref="U21:X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2021-04-30T11:22:27Z</dcterms:modified>
</cp:coreProperties>
</file>